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İCMAL" sheetId="1" r:id="rId1"/>
    <sheet name="YOL" sheetId="2" r:id="rId2"/>
    <sheet name="İÇMESUYU" sheetId="3" r:id="rId3"/>
  </sheets>
  <definedNames>
    <definedName name="_xlnm.Print_Area" localSheetId="0">'İCMAL'!$A$1:$P$22</definedName>
  </definedNames>
  <calcPr fullCalcOnLoad="1"/>
</workbook>
</file>

<file path=xl/sharedStrings.xml><?xml version="1.0" encoding="utf-8"?>
<sst xmlns="http://schemas.openxmlformats.org/spreadsheetml/2006/main" count="177" uniqueCount="66">
  <si>
    <t>KÖY İÇMESULARI</t>
  </si>
  <si>
    <t>YILI</t>
  </si>
  <si>
    <t>OSMANİYE</t>
  </si>
  <si>
    <t>TOPLAM</t>
  </si>
  <si>
    <t>Tesis Toplamı</t>
  </si>
  <si>
    <t>Tesis Geliştirme (Adet)</t>
  </si>
  <si>
    <t>Yeni Tesis  (Adet)</t>
  </si>
  <si>
    <t>SULAMA</t>
  </si>
  <si>
    <t>KANALİZASYON</t>
  </si>
  <si>
    <t>Proje Adedi</t>
  </si>
  <si>
    <t>ORTAK ALIM
( TL )</t>
  </si>
  <si>
    <t>Ödenek (TL)</t>
  </si>
  <si>
    <t>Ödenek   (TL)</t>
  </si>
  <si>
    <t>KÖYYOLLARI     (TL)</t>
  </si>
  <si>
    <t>Ödenek
( TL )</t>
  </si>
  <si>
    <t>-</t>
  </si>
  <si>
    <t>KHGB YÖNETİM ve MÜŞAVİRLİK
(TL)</t>
  </si>
  <si>
    <t xml:space="preserve">Onarım      (Adet) </t>
  </si>
  <si>
    <t>İLİ       :                                                      :</t>
  </si>
  <si>
    <t>Proje Sayısı (Adet)</t>
  </si>
  <si>
    <t xml:space="preserve">GENEL TOPLAM
</t>
  </si>
  <si>
    <t>ÖDENEK
 TOPLAMI
( TL  )</t>
  </si>
  <si>
    <t>OSMANİYE İL ÖZEL İDARESİ</t>
  </si>
  <si>
    <t xml:space="preserve">GENEL TOPLAM  PLANLANAN PROJE SAYISI  (Adet): </t>
  </si>
  <si>
    <t>GENEL TOPLAM PLANLANAN HARCAMA TUTARI (TL):</t>
  </si>
  <si>
    <t xml:space="preserve">GENEL TOPLAM TAMAMLANAN PROJE SAYISI (Adet) : </t>
  </si>
  <si>
    <t>GENEL TOPLAM YAPILAN HARCAMA TUTARI (TL)        :</t>
  </si>
  <si>
    <t>KÖYDES KAPSAMINDA YAPILAN İŞLER ve ÖDENEK  İCMALİ</t>
  </si>
  <si>
    <t xml:space="preserve">İLİ           :                                              </t>
  </si>
  <si>
    <t>KÖYYOLLARI</t>
  </si>
  <si>
    <t>I.Kat Asfalt
( Km )</t>
  </si>
  <si>
    <t>II.Kat Asfalt
( Km )</t>
  </si>
  <si>
    <t>Stabilize
( Km )</t>
  </si>
  <si>
    <t>Onarım
( Km )</t>
  </si>
  <si>
    <t>Tesviye
( Km )</t>
  </si>
  <si>
    <t>Ham Yol (Km)</t>
  </si>
  <si>
    <t>Beton Yol
( Km )</t>
  </si>
  <si>
    <t>Parke Yol</t>
  </si>
  <si>
    <t>Büz       (Adet)</t>
  </si>
  <si>
    <t>Menfez (Adet)</t>
  </si>
  <si>
    <t>Köprü (Adet)</t>
  </si>
  <si>
    <t>Ödenek
( YTL )</t>
  </si>
  <si>
    <t>(m2)</t>
  </si>
  <si>
    <t>(km)</t>
  </si>
  <si>
    <t>0,9</t>
  </si>
  <si>
    <t>NOT:</t>
  </si>
  <si>
    <t>Parke Yolda Yol genişliği 5 mt.alınmıştır.</t>
  </si>
  <si>
    <t>Kaptaj
(Adet)</t>
  </si>
  <si>
    <t xml:space="preserve">Drenaj
(m) </t>
  </si>
  <si>
    <t>İsale Hattı Uzunluğu (m)</t>
  </si>
  <si>
    <t>Terfi Hattı Uzunluğu (m)</t>
  </si>
  <si>
    <t>Şebeke Hattı Uzunluğu (m)</t>
  </si>
  <si>
    <t>Maslak
(Adet)</t>
  </si>
  <si>
    <t>G. Depo 
(Adet)</t>
  </si>
  <si>
    <t>Tahliye 
(Adet)</t>
  </si>
  <si>
    <t>Vantuz
(adet)</t>
  </si>
  <si>
    <t>BKV
(Adet)</t>
  </si>
  <si>
    <t>Klorlama Cihazı 
(Adet)</t>
  </si>
  <si>
    <t>Açıklamalar</t>
  </si>
  <si>
    <t>Açıklamalar kısmına boru cin ve çapları ve varsa diğer bilgiler eklenecektir.</t>
  </si>
  <si>
    <t>İstinat Duvarı (m)</t>
  </si>
  <si>
    <t>İÇMESUYU</t>
  </si>
  <si>
    <t>13,3</t>
  </si>
  <si>
    <t xml:space="preserve">KÖYDES KAPSAMINDA 2005-2016 YILLARINDA  PLANLANAN İŞLERİN DURUMU 
</t>
  </si>
  <si>
    <t>(31.05.2017 TARİHİ İTİBARİYLE)</t>
  </si>
  <si>
    <t>(31/05/2017 TARİHİ İTİBARİYLE)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</si>
</sst>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#,##0.000"/>
    <numFmt numFmtId="182" formatCode="#,##0.00000000"/>
    <numFmt numFmtId="183" formatCode="#,##0.00;[Red]#,##0.00"/>
    <numFmt numFmtId="184" formatCode="#,##0;[Red]#,##0"/>
  </numFmts>
  <fonts count="6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20"/>
      <name val="Arial Tur"/>
      <family val="0"/>
    </font>
    <font>
      <sz val="10"/>
      <name val="Arial"/>
      <family val="2"/>
    </font>
    <font>
      <b/>
      <sz val="2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6"/>
      <name val="Arial Tur"/>
      <family val="0"/>
    </font>
    <font>
      <b/>
      <sz val="14"/>
      <name val="Arial"/>
      <family val="2"/>
    </font>
    <font>
      <b/>
      <sz val="11"/>
      <name val="Tahoma"/>
      <family val="2"/>
    </font>
    <font>
      <sz val="11"/>
      <name val="Arial Tur"/>
      <family val="0"/>
    </font>
    <font>
      <b/>
      <sz val="14"/>
      <name val="Ttttt"/>
      <family val="0"/>
    </font>
    <font>
      <sz val="10"/>
      <color indexed="10"/>
      <name val="Arial Tur"/>
      <family val="0"/>
    </font>
    <font>
      <b/>
      <sz val="16"/>
      <color indexed="10"/>
      <name val="Arial Tur"/>
      <family val="0"/>
    </font>
    <font>
      <b/>
      <sz val="18"/>
      <color indexed="10"/>
      <name val="Arial Tur"/>
      <family val="0"/>
    </font>
    <font>
      <b/>
      <sz val="14"/>
      <color indexed="10"/>
      <name val="Arial Tur"/>
      <family val="0"/>
    </font>
    <font>
      <b/>
      <sz val="10"/>
      <color indexed="10"/>
      <name val="Arial Tur"/>
      <family val="0"/>
    </font>
    <font>
      <b/>
      <sz val="9"/>
      <color indexed="10"/>
      <name val="Tahoma"/>
      <family val="2"/>
    </font>
    <font>
      <b/>
      <sz val="11"/>
      <color indexed="10"/>
      <name val="Tahoma"/>
      <family val="2"/>
    </font>
    <font>
      <b/>
      <sz val="14"/>
      <color indexed="10"/>
      <name val="Tahoma"/>
      <family val="2"/>
    </font>
    <font>
      <b/>
      <sz val="16"/>
      <color indexed="10"/>
      <name val="Tahoma"/>
      <family val="2"/>
    </font>
    <font>
      <sz val="12"/>
      <color indexed="10"/>
      <name val="Tahoma"/>
      <family val="2"/>
    </font>
    <font>
      <sz val="14"/>
      <color indexed="10"/>
      <name val="Arial Tur"/>
      <family val="0"/>
    </font>
    <font>
      <b/>
      <sz val="20"/>
      <color indexed="10"/>
      <name val="Arial Tur"/>
      <family val="0"/>
    </font>
    <font>
      <b/>
      <sz val="20"/>
      <color indexed="10"/>
      <name val="Arial"/>
      <family val="2"/>
    </font>
    <font>
      <sz val="16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48" applyFont="1" applyFill="1" applyBorder="1" applyAlignment="1">
      <alignment vertical="center" wrapText="1"/>
      <protection/>
    </xf>
    <xf numFmtId="0" fontId="11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" fontId="12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/>
    </xf>
    <xf numFmtId="4" fontId="26" fillId="0" borderId="11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180" fontId="26" fillId="0" borderId="11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1" fontId="28" fillId="0" borderId="11" xfId="0" applyNumberFormat="1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/>
    </xf>
    <xf numFmtId="183" fontId="16" fillId="0" borderId="10" xfId="49" applyNumberFormat="1" applyFont="1" applyFill="1" applyBorder="1" applyAlignment="1">
      <alignment horizontal="right" vertical="center" wrapText="1"/>
      <protection/>
    </xf>
    <xf numFmtId="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9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3" fontId="33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183" fontId="19" fillId="0" borderId="10" xfId="49" applyNumberFormat="1" applyFont="1" applyFill="1" applyBorder="1" applyAlignment="1">
      <alignment vertical="center" wrapText="1"/>
      <protection/>
    </xf>
    <xf numFmtId="183" fontId="19" fillId="0" borderId="10" xfId="49" applyNumberFormat="1" applyFont="1" applyFill="1" applyBorder="1" applyAlignment="1">
      <alignment horizontal="center" vertical="center" wrapText="1"/>
      <protection/>
    </xf>
    <xf numFmtId="183" fontId="19" fillId="0" borderId="10" xfId="49" applyNumberFormat="1" applyFont="1" applyFill="1" applyBorder="1" applyAlignment="1">
      <alignment horizontal="right" vertical="center" wrapText="1"/>
      <protection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 wrapText="1"/>
      <protection/>
    </xf>
    <xf numFmtId="0" fontId="6" fillId="38" borderId="11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7" fillId="39" borderId="13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" fontId="6" fillId="35" borderId="13" xfId="0" applyNumberFormat="1" applyFont="1" applyFill="1" applyBorder="1" applyAlignment="1">
      <alignment horizontal="center" vertical="center" wrapText="1"/>
    </xf>
    <xf numFmtId="1" fontId="6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ADANA KOYDES_IS_ICMAL_TABLOSU19(1).12.2006" xfId="48"/>
    <cellStyle name="Normal_AMASYA KÖYDES 2006-2007 İZLEME TABLOLARIbakanlık Temmuz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view="pageBreakPreview" zoomScale="60" zoomScaleNormal="70" zoomScalePageLayoutView="0" workbookViewId="0" topLeftCell="A4">
      <selection activeCell="N30" sqref="N30"/>
    </sheetView>
  </sheetViews>
  <sheetFormatPr defaultColWidth="2.75390625" defaultRowHeight="12.75"/>
  <cols>
    <col min="1" max="1" width="9.25390625" style="0" customWidth="1"/>
    <col min="2" max="2" width="9.75390625" style="0" customWidth="1"/>
    <col min="3" max="3" width="13.375" style="0" customWidth="1"/>
    <col min="4" max="4" width="8.875" style="0" customWidth="1"/>
    <col min="5" max="5" width="10.125" style="0" customWidth="1"/>
    <col min="6" max="6" width="19.75390625" style="0" bestFit="1" customWidth="1"/>
    <col min="7" max="7" width="8.75390625" style="0" customWidth="1"/>
    <col min="8" max="8" width="11.875" style="0" customWidth="1"/>
    <col min="9" max="9" width="9.00390625" style="0" customWidth="1"/>
    <col min="10" max="10" width="11.875" style="0" customWidth="1"/>
    <col min="11" max="11" width="14.75390625" style="0" customWidth="1"/>
    <col min="12" max="12" width="9.625" style="0" customWidth="1"/>
    <col min="13" max="13" width="21.125" style="0" customWidth="1"/>
    <col min="14" max="14" width="17.125" style="0" customWidth="1"/>
    <col min="15" max="15" width="10.125" style="0" customWidth="1"/>
    <col min="16" max="16" width="20.375" style="0" customWidth="1"/>
    <col min="17" max="23" width="2.75390625" style="0" customWidth="1"/>
  </cols>
  <sheetData>
    <row r="1" spans="1:16" ht="30.75" customHeight="1">
      <c r="A1" s="55"/>
      <c r="B1" s="55"/>
      <c r="C1" s="55"/>
      <c r="D1" s="55"/>
      <c r="E1" s="55"/>
      <c r="F1" s="118" t="s">
        <v>22</v>
      </c>
      <c r="G1" s="118"/>
      <c r="H1" s="118"/>
      <c r="I1" s="118"/>
      <c r="J1" s="118"/>
      <c r="K1" s="118"/>
      <c r="L1" s="118"/>
      <c r="M1" s="118"/>
      <c r="N1" s="55"/>
      <c r="O1" s="55"/>
      <c r="P1" s="55"/>
    </row>
    <row r="2" spans="1:18" ht="26.25">
      <c r="A2" s="102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4"/>
      <c r="R2" s="14"/>
    </row>
    <row r="3" spans="1:16" ht="23.25">
      <c r="A3" s="1" t="s">
        <v>18</v>
      </c>
      <c r="B3" s="101" t="s">
        <v>2</v>
      </c>
      <c r="C3" s="101"/>
      <c r="D3" s="57"/>
      <c r="E3" s="57"/>
      <c r="F3" s="55"/>
      <c r="G3" s="58"/>
      <c r="H3" s="58"/>
      <c r="I3" s="58"/>
      <c r="J3" s="58"/>
      <c r="K3" s="58"/>
      <c r="L3" s="59"/>
      <c r="M3" s="59"/>
      <c r="N3" s="59"/>
      <c r="O3" s="59"/>
      <c r="P3" s="59"/>
    </row>
    <row r="4" spans="1:16" ht="22.5" customHeight="1">
      <c r="A4" s="60"/>
      <c r="B4" s="59"/>
      <c r="C4" s="59"/>
      <c r="D4" s="59"/>
      <c r="E4" s="59"/>
      <c r="F4" s="59"/>
      <c r="G4" s="119" t="s">
        <v>64</v>
      </c>
      <c r="H4" s="119"/>
      <c r="I4" s="119"/>
      <c r="J4" s="119"/>
      <c r="K4" s="119"/>
      <c r="L4" s="59"/>
      <c r="M4" s="59"/>
      <c r="N4" s="59"/>
      <c r="O4" s="59"/>
      <c r="P4" s="59"/>
    </row>
    <row r="5" spans="1:16" ht="38.25" customHeight="1">
      <c r="A5" s="110" t="s">
        <v>1</v>
      </c>
      <c r="B5" s="107" t="s">
        <v>0</v>
      </c>
      <c r="C5" s="107"/>
      <c r="D5" s="107"/>
      <c r="E5" s="107"/>
      <c r="F5" s="108"/>
      <c r="G5" s="103" t="s">
        <v>7</v>
      </c>
      <c r="H5" s="104"/>
      <c r="I5" s="105" t="s">
        <v>8</v>
      </c>
      <c r="J5" s="106"/>
      <c r="K5" s="120" t="s">
        <v>10</v>
      </c>
      <c r="L5" s="123" t="s">
        <v>13</v>
      </c>
      <c r="M5" s="124"/>
      <c r="N5" s="115" t="s">
        <v>16</v>
      </c>
      <c r="O5" s="109" t="s">
        <v>20</v>
      </c>
      <c r="P5" s="109"/>
    </row>
    <row r="6" spans="1:16" ht="62.25" customHeight="1">
      <c r="A6" s="111"/>
      <c r="B6" s="90" t="s">
        <v>6</v>
      </c>
      <c r="C6" s="90" t="s">
        <v>5</v>
      </c>
      <c r="D6" s="90" t="s">
        <v>17</v>
      </c>
      <c r="E6" s="90" t="s">
        <v>4</v>
      </c>
      <c r="F6" s="90" t="s">
        <v>14</v>
      </c>
      <c r="G6" s="99" t="s">
        <v>9</v>
      </c>
      <c r="H6" s="99" t="s">
        <v>12</v>
      </c>
      <c r="I6" s="97" t="s">
        <v>9</v>
      </c>
      <c r="J6" s="97" t="s">
        <v>11</v>
      </c>
      <c r="K6" s="121"/>
      <c r="L6" s="97" t="s">
        <v>9</v>
      </c>
      <c r="M6" s="97" t="s">
        <v>11</v>
      </c>
      <c r="N6" s="116"/>
      <c r="O6" s="109"/>
      <c r="P6" s="109"/>
    </row>
    <row r="7" spans="1:16" ht="62.25" customHeight="1">
      <c r="A7" s="112"/>
      <c r="B7" s="91"/>
      <c r="C7" s="91"/>
      <c r="D7" s="91"/>
      <c r="E7" s="91"/>
      <c r="F7" s="91"/>
      <c r="G7" s="100"/>
      <c r="H7" s="100"/>
      <c r="I7" s="98"/>
      <c r="J7" s="98"/>
      <c r="K7" s="122"/>
      <c r="L7" s="98"/>
      <c r="M7" s="98"/>
      <c r="N7" s="117"/>
      <c r="O7" s="11" t="s">
        <v>19</v>
      </c>
      <c r="P7" s="10" t="s">
        <v>21</v>
      </c>
    </row>
    <row r="8" spans="1:16" ht="30" customHeight="1">
      <c r="A8" s="8">
        <v>2005</v>
      </c>
      <c r="B8" s="2">
        <v>7</v>
      </c>
      <c r="C8" s="2">
        <v>3</v>
      </c>
      <c r="D8" s="2" t="s">
        <v>15</v>
      </c>
      <c r="E8" s="2">
        <v>10</v>
      </c>
      <c r="F8" s="3">
        <v>1218000</v>
      </c>
      <c r="G8" s="2" t="s">
        <v>15</v>
      </c>
      <c r="H8" s="2" t="s">
        <v>15</v>
      </c>
      <c r="I8" s="2" t="s">
        <v>15</v>
      </c>
      <c r="J8" s="2" t="s">
        <v>15</v>
      </c>
      <c r="K8" s="3" t="s">
        <v>15</v>
      </c>
      <c r="L8" s="2">
        <v>21</v>
      </c>
      <c r="M8" s="3">
        <v>764436</v>
      </c>
      <c r="N8" s="2" t="s">
        <v>15</v>
      </c>
      <c r="O8" s="3">
        <f>E8+L8</f>
        <v>31</v>
      </c>
      <c r="P8" s="3">
        <f>F8+M8</f>
        <v>1982436</v>
      </c>
    </row>
    <row r="9" spans="1:16" ht="30" customHeight="1">
      <c r="A9" s="8">
        <v>2006</v>
      </c>
      <c r="B9" s="4">
        <v>18</v>
      </c>
      <c r="C9" s="4">
        <v>23</v>
      </c>
      <c r="D9" s="4" t="s">
        <v>15</v>
      </c>
      <c r="E9" s="2">
        <v>41</v>
      </c>
      <c r="F9" s="5">
        <v>7953000</v>
      </c>
      <c r="G9" s="4">
        <v>2</v>
      </c>
      <c r="H9" s="5">
        <v>40000</v>
      </c>
      <c r="I9" s="4">
        <v>3</v>
      </c>
      <c r="J9" s="5">
        <v>142000</v>
      </c>
      <c r="K9" s="5">
        <v>1100000</v>
      </c>
      <c r="L9" s="4">
        <v>134</v>
      </c>
      <c r="M9" s="5">
        <v>7639000</v>
      </c>
      <c r="N9" s="4" t="s">
        <v>15</v>
      </c>
      <c r="O9" s="5">
        <f>L9+I9+G9+E9</f>
        <v>180</v>
      </c>
      <c r="P9" s="3">
        <f>F9+H9+J9+K9+M9</f>
        <v>16874000</v>
      </c>
    </row>
    <row r="10" spans="1:16" ht="30" customHeight="1">
      <c r="A10" s="8">
        <v>2007</v>
      </c>
      <c r="B10" s="4">
        <v>14</v>
      </c>
      <c r="C10" s="4">
        <v>17</v>
      </c>
      <c r="D10" s="4">
        <v>3</v>
      </c>
      <c r="E10" s="2">
        <f>B10+C10+D10</f>
        <v>34</v>
      </c>
      <c r="F10" s="5">
        <v>8037000</v>
      </c>
      <c r="G10" s="4" t="s">
        <v>15</v>
      </c>
      <c r="H10" s="4" t="s">
        <v>15</v>
      </c>
      <c r="I10" s="4" t="s">
        <v>15</v>
      </c>
      <c r="J10" s="5" t="s">
        <v>15</v>
      </c>
      <c r="K10" s="5">
        <v>1500000</v>
      </c>
      <c r="L10" s="4">
        <v>58</v>
      </c>
      <c r="M10" s="5">
        <v>6207000</v>
      </c>
      <c r="N10" s="4" t="s">
        <v>15</v>
      </c>
      <c r="O10" s="5">
        <f aca="true" t="shared" si="0" ref="O10:O17">E10+L10</f>
        <v>92</v>
      </c>
      <c r="P10" s="3">
        <f>F10+K10+M10</f>
        <v>15744000</v>
      </c>
    </row>
    <row r="11" spans="1:16" ht="30" customHeight="1">
      <c r="A11" s="8">
        <v>2008</v>
      </c>
      <c r="B11" s="4" t="s">
        <v>15</v>
      </c>
      <c r="C11" s="4">
        <v>13</v>
      </c>
      <c r="D11" s="4" t="s">
        <v>15</v>
      </c>
      <c r="E11" s="2">
        <v>13</v>
      </c>
      <c r="F11" s="5">
        <v>1935000</v>
      </c>
      <c r="G11" s="4" t="s">
        <v>15</v>
      </c>
      <c r="H11" s="4" t="s">
        <v>15</v>
      </c>
      <c r="I11" s="4" t="s">
        <v>15</v>
      </c>
      <c r="J11" s="5" t="s">
        <v>15</v>
      </c>
      <c r="K11" s="5">
        <v>120000</v>
      </c>
      <c r="L11" s="4">
        <v>2</v>
      </c>
      <c r="M11" s="5">
        <v>2175000</v>
      </c>
      <c r="N11" s="4" t="s">
        <v>15</v>
      </c>
      <c r="O11" s="5">
        <f t="shared" si="0"/>
        <v>15</v>
      </c>
      <c r="P11" s="3">
        <f>F11+K11+M11</f>
        <v>4230000</v>
      </c>
    </row>
    <row r="12" spans="1:16" ht="30" customHeight="1">
      <c r="A12" s="8">
        <v>2009</v>
      </c>
      <c r="B12" s="4" t="s">
        <v>15</v>
      </c>
      <c r="C12" s="4">
        <v>17</v>
      </c>
      <c r="D12" s="4">
        <v>4</v>
      </c>
      <c r="E12" s="2">
        <v>21</v>
      </c>
      <c r="F12" s="5">
        <v>2380000</v>
      </c>
      <c r="G12" s="4" t="s">
        <v>15</v>
      </c>
      <c r="H12" s="4" t="s">
        <v>15</v>
      </c>
      <c r="I12" s="4" t="s">
        <v>15</v>
      </c>
      <c r="J12" s="5" t="s">
        <v>15</v>
      </c>
      <c r="K12" s="5" t="s">
        <v>15</v>
      </c>
      <c r="L12" s="4">
        <v>8</v>
      </c>
      <c r="M12" s="5">
        <v>793000</v>
      </c>
      <c r="N12" s="4" t="s">
        <v>15</v>
      </c>
      <c r="O12" s="5">
        <f t="shared" si="0"/>
        <v>29</v>
      </c>
      <c r="P12" s="3">
        <f>F12+M12</f>
        <v>3173000</v>
      </c>
    </row>
    <row r="13" spans="1:16" ht="30" customHeight="1">
      <c r="A13" s="8">
        <v>2010</v>
      </c>
      <c r="B13" s="4" t="s">
        <v>15</v>
      </c>
      <c r="C13" s="4">
        <v>30</v>
      </c>
      <c r="D13" s="4">
        <v>1</v>
      </c>
      <c r="E13" s="81">
        <v>31</v>
      </c>
      <c r="F13" s="82">
        <v>2432000</v>
      </c>
      <c r="G13" s="83" t="s">
        <v>15</v>
      </c>
      <c r="H13" s="83" t="s">
        <v>15</v>
      </c>
      <c r="I13" s="4" t="s">
        <v>15</v>
      </c>
      <c r="J13" s="5" t="s">
        <v>15</v>
      </c>
      <c r="K13" s="5">
        <v>177736</v>
      </c>
      <c r="L13" s="4">
        <v>71</v>
      </c>
      <c r="M13" s="5">
        <v>4226300</v>
      </c>
      <c r="N13" s="4" t="s">
        <v>15</v>
      </c>
      <c r="O13" s="5">
        <f t="shared" si="0"/>
        <v>102</v>
      </c>
      <c r="P13" s="3">
        <f>F13+K13+M13</f>
        <v>6836036</v>
      </c>
    </row>
    <row r="14" spans="1:16" ht="30" customHeight="1">
      <c r="A14" s="8">
        <v>2011</v>
      </c>
      <c r="B14" s="4">
        <v>19</v>
      </c>
      <c r="C14" s="4">
        <v>2</v>
      </c>
      <c r="D14" s="28" t="s">
        <v>15</v>
      </c>
      <c r="E14" s="2">
        <f>SUM(B14:D14)</f>
        <v>21</v>
      </c>
      <c r="F14" s="5">
        <v>4124878</v>
      </c>
      <c r="G14" s="4" t="s">
        <v>15</v>
      </c>
      <c r="H14" s="4" t="s">
        <v>15</v>
      </c>
      <c r="I14" s="80" t="s">
        <v>15</v>
      </c>
      <c r="J14" s="5" t="s">
        <v>15</v>
      </c>
      <c r="K14" s="5" t="s">
        <v>15</v>
      </c>
      <c r="L14" s="4">
        <v>61</v>
      </c>
      <c r="M14" s="6">
        <v>3879806.54</v>
      </c>
      <c r="N14" s="12">
        <v>28052.46</v>
      </c>
      <c r="O14" s="5">
        <f t="shared" si="0"/>
        <v>82</v>
      </c>
      <c r="P14" s="3">
        <f>F14+M14+N14</f>
        <v>8032737</v>
      </c>
    </row>
    <row r="15" spans="1:16" ht="30" customHeight="1">
      <c r="A15" s="8">
        <v>1012</v>
      </c>
      <c r="B15" s="4">
        <v>6</v>
      </c>
      <c r="C15" s="4">
        <v>4</v>
      </c>
      <c r="D15" s="28">
        <v>1</v>
      </c>
      <c r="E15" s="2">
        <f>SUM(B15:D15)</f>
        <v>11</v>
      </c>
      <c r="F15" s="5">
        <v>1989770</v>
      </c>
      <c r="G15" s="4" t="s">
        <v>15</v>
      </c>
      <c r="H15" s="4" t="s">
        <v>15</v>
      </c>
      <c r="I15" s="80" t="s">
        <v>15</v>
      </c>
      <c r="J15" s="5" t="s">
        <v>15</v>
      </c>
      <c r="K15" s="5" t="s">
        <v>15</v>
      </c>
      <c r="L15" s="4">
        <v>56</v>
      </c>
      <c r="M15" s="5">
        <v>2624120</v>
      </c>
      <c r="N15" s="4">
        <v>20110</v>
      </c>
      <c r="O15" s="5">
        <f t="shared" si="0"/>
        <v>67</v>
      </c>
      <c r="P15" s="3">
        <f>F15+M15+N15</f>
        <v>4634000</v>
      </c>
    </row>
    <row r="16" spans="1:16" ht="30" customHeight="1">
      <c r="A16" s="8">
        <v>2013</v>
      </c>
      <c r="B16" s="4">
        <v>2</v>
      </c>
      <c r="C16" s="4">
        <v>3</v>
      </c>
      <c r="D16" s="28">
        <v>3</v>
      </c>
      <c r="E16" s="2">
        <f>SUM(B16:D16)</f>
        <v>8</v>
      </c>
      <c r="F16" s="5">
        <v>606295</v>
      </c>
      <c r="G16" s="4" t="s">
        <v>15</v>
      </c>
      <c r="H16" s="4" t="s">
        <v>15</v>
      </c>
      <c r="I16" s="80" t="s">
        <v>15</v>
      </c>
      <c r="J16" s="4" t="s">
        <v>15</v>
      </c>
      <c r="K16" s="4" t="s">
        <v>15</v>
      </c>
      <c r="L16" s="4">
        <v>153</v>
      </c>
      <c r="M16" s="5">
        <v>6415305</v>
      </c>
      <c r="N16" s="4">
        <v>38400</v>
      </c>
      <c r="O16" s="5">
        <f t="shared" si="0"/>
        <v>161</v>
      </c>
      <c r="P16" s="3">
        <f>F16+M16+N16</f>
        <v>7060000</v>
      </c>
    </row>
    <row r="17" spans="1:16" ht="30" customHeight="1">
      <c r="A17" s="8">
        <v>2014</v>
      </c>
      <c r="B17" s="4">
        <v>11</v>
      </c>
      <c r="C17" s="4">
        <v>1</v>
      </c>
      <c r="D17" s="28">
        <v>5</v>
      </c>
      <c r="E17" s="2">
        <f>SUM(B17:D17)</f>
        <v>17</v>
      </c>
      <c r="F17" s="87">
        <v>3117955.15</v>
      </c>
      <c r="G17" s="4" t="s">
        <v>15</v>
      </c>
      <c r="H17" s="4" t="s">
        <v>15</v>
      </c>
      <c r="I17" s="80" t="s">
        <v>15</v>
      </c>
      <c r="J17" s="4" t="s">
        <v>15</v>
      </c>
      <c r="K17" s="4" t="s">
        <v>15</v>
      </c>
      <c r="L17" s="4">
        <v>42</v>
      </c>
      <c r="M17" s="7">
        <v>1647248.85</v>
      </c>
      <c r="N17" s="4">
        <v>70249</v>
      </c>
      <c r="O17" s="5">
        <f t="shared" si="0"/>
        <v>59</v>
      </c>
      <c r="P17" s="3">
        <f>F17+M17+N17</f>
        <v>4835453</v>
      </c>
    </row>
    <row r="18" spans="1:16" ht="30" customHeight="1">
      <c r="A18" s="8">
        <v>2015</v>
      </c>
      <c r="B18" s="4">
        <v>3</v>
      </c>
      <c r="C18" s="4">
        <v>4</v>
      </c>
      <c r="D18" s="28" t="s">
        <v>15</v>
      </c>
      <c r="E18" s="2">
        <f>SUM(B18:D18)</f>
        <v>7</v>
      </c>
      <c r="F18" s="88">
        <v>1543364.2</v>
      </c>
      <c r="G18" s="4" t="s">
        <v>15</v>
      </c>
      <c r="H18" s="4" t="s">
        <v>15</v>
      </c>
      <c r="I18" s="80" t="s">
        <v>15</v>
      </c>
      <c r="J18" s="4" t="s">
        <v>15</v>
      </c>
      <c r="K18" s="5">
        <v>1043520</v>
      </c>
      <c r="L18" s="4">
        <v>78</v>
      </c>
      <c r="M18" s="5">
        <v>2573418.32</v>
      </c>
      <c r="N18" s="12">
        <v>57296.48</v>
      </c>
      <c r="O18" s="5">
        <f>E18+L18</f>
        <v>85</v>
      </c>
      <c r="P18" s="3">
        <f>F18+K18+M18+N18</f>
        <v>5217599</v>
      </c>
    </row>
    <row r="19" spans="1:16" ht="30" customHeight="1">
      <c r="A19" s="8">
        <v>2016</v>
      </c>
      <c r="B19" s="4">
        <v>9</v>
      </c>
      <c r="C19" s="4" t="s">
        <v>15</v>
      </c>
      <c r="D19" s="4">
        <v>7</v>
      </c>
      <c r="E19" s="84">
        <f>B19+D19</f>
        <v>16</v>
      </c>
      <c r="F19" s="85">
        <v>1166197.52</v>
      </c>
      <c r="G19" s="86" t="s">
        <v>15</v>
      </c>
      <c r="H19" s="86" t="s">
        <v>15</v>
      </c>
      <c r="I19" s="4" t="s">
        <v>15</v>
      </c>
      <c r="J19" s="4" t="s">
        <v>15</v>
      </c>
      <c r="K19" s="5">
        <v>1114476</v>
      </c>
      <c r="L19" s="4">
        <v>79</v>
      </c>
      <c r="M19" s="5">
        <v>3227972.48</v>
      </c>
      <c r="N19" s="12">
        <v>63740</v>
      </c>
      <c r="O19" s="5">
        <f>E19+L19</f>
        <v>95</v>
      </c>
      <c r="P19" s="3">
        <f>F19+K19+M19+N19</f>
        <v>5572386</v>
      </c>
    </row>
    <row r="20" spans="1:16" ht="30" customHeight="1">
      <c r="A20" s="9" t="s">
        <v>3</v>
      </c>
      <c r="B20" s="5">
        <f aca="true" t="shared" si="1" ref="B20:P20">SUM(B8:B19)</f>
        <v>89</v>
      </c>
      <c r="C20" s="5">
        <f t="shared" si="1"/>
        <v>117</v>
      </c>
      <c r="D20" s="5">
        <f t="shared" si="1"/>
        <v>24</v>
      </c>
      <c r="E20" s="5">
        <f t="shared" si="1"/>
        <v>230</v>
      </c>
      <c r="F20" s="5">
        <f t="shared" si="1"/>
        <v>36503459.870000005</v>
      </c>
      <c r="G20" s="5">
        <f t="shared" si="1"/>
        <v>2</v>
      </c>
      <c r="H20" s="5">
        <f t="shared" si="1"/>
        <v>40000</v>
      </c>
      <c r="I20" s="5">
        <f t="shared" si="1"/>
        <v>3</v>
      </c>
      <c r="J20" s="5">
        <f t="shared" si="1"/>
        <v>142000</v>
      </c>
      <c r="K20" s="5">
        <f t="shared" si="1"/>
        <v>5055732</v>
      </c>
      <c r="L20" s="5">
        <f t="shared" si="1"/>
        <v>763</v>
      </c>
      <c r="M20" s="6">
        <f t="shared" si="1"/>
        <v>42172607.19</v>
      </c>
      <c r="N20" s="7">
        <f t="shared" si="1"/>
        <v>277847.94</v>
      </c>
      <c r="O20" s="5">
        <f t="shared" si="1"/>
        <v>998</v>
      </c>
      <c r="P20" s="5">
        <f t="shared" si="1"/>
        <v>84191647</v>
      </c>
    </row>
    <row r="21" spans="1:18" s="55" customFormat="1" ht="18">
      <c r="A21" s="113"/>
      <c r="B21" s="96" t="s">
        <v>23</v>
      </c>
      <c r="C21" s="96"/>
      <c r="D21" s="96"/>
      <c r="E21" s="96"/>
      <c r="F21" s="96"/>
      <c r="G21" s="96"/>
      <c r="H21" s="93">
        <f>O20</f>
        <v>998</v>
      </c>
      <c r="I21" s="94"/>
      <c r="J21" s="73">
        <v>0.97</v>
      </c>
      <c r="K21" s="96" t="s">
        <v>25</v>
      </c>
      <c r="L21" s="96"/>
      <c r="M21" s="96"/>
      <c r="N21" s="96"/>
      <c r="O21" s="96"/>
      <c r="P21" s="74">
        <v>970</v>
      </c>
      <c r="Q21" s="75"/>
      <c r="R21" s="75"/>
    </row>
    <row r="22" spans="1:18" s="55" customFormat="1" ht="18">
      <c r="A22" s="114"/>
      <c r="B22" s="92" t="s">
        <v>24</v>
      </c>
      <c r="C22" s="92"/>
      <c r="D22" s="92"/>
      <c r="E22" s="92"/>
      <c r="F22" s="92"/>
      <c r="G22" s="92"/>
      <c r="H22" s="95">
        <f>P20</f>
        <v>84191647</v>
      </c>
      <c r="I22" s="95"/>
      <c r="J22" s="76">
        <v>0.98</v>
      </c>
      <c r="K22" s="92" t="s">
        <v>26</v>
      </c>
      <c r="L22" s="92"/>
      <c r="M22" s="92"/>
      <c r="N22" s="92"/>
      <c r="O22" s="92"/>
      <c r="P22" s="77">
        <v>82241758.71</v>
      </c>
      <c r="Q22" s="78"/>
      <c r="R22" s="78"/>
    </row>
    <row r="23" spans="2:9" ht="25.5">
      <c r="B23" s="13"/>
      <c r="C23" s="13"/>
      <c r="D23" s="13"/>
      <c r="E23" s="13"/>
      <c r="F23" s="13"/>
      <c r="G23" s="13"/>
      <c r="H23" s="13"/>
      <c r="I23" s="13"/>
    </row>
    <row r="25" ht="20.25">
      <c r="H25" s="31"/>
    </row>
    <row r="26" ht="12.75">
      <c r="H26" s="32"/>
    </row>
  </sheetData>
  <sheetProtection/>
  <protectedRanges>
    <protectedRange sqref="F19" name="Aralık1_1"/>
  </protectedRanges>
  <mergeCells count="30">
    <mergeCell ref="A21:A22"/>
    <mergeCell ref="H6:H7"/>
    <mergeCell ref="N5:N7"/>
    <mergeCell ref="F1:M1"/>
    <mergeCell ref="G4:K4"/>
    <mergeCell ref="I6:I7"/>
    <mergeCell ref="J6:J7"/>
    <mergeCell ref="K5:K7"/>
    <mergeCell ref="M6:M7"/>
    <mergeCell ref="L5:M5"/>
    <mergeCell ref="B3:C3"/>
    <mergeCell ref="A2:P2"/>
    <mergeCell ref="G5:H5"/>
    <mergeCell ref="I5:J5"/>
    <mergeCell ref="B5:F5"/>
    <mergeCell ref="O5:P6"/>
    <mergeCell ref="A5:A7"/>
    <mergeCell ref="E6:E7"/>
    <mergeCell ref="B6:B7"/>
    <mergeCell ref="C6:C7"/>
    <mergeCell ref="D6:D7"/>
    <mergeCell ref="K22:O22"/>
    <mergeCell ref="H21:I21"/>
    <mergeCell ref="H22:I22"/>
    <mergeCell ref="B21:G21"/>
    <mergeCell ref="B22:G22"/>
    <mergeCell ref="K21:O21"/>
    <mergeCell ref="L6:L7"/>
    <mergeCell ref="F6:F7"/>
    <mergeCell ref="G6:G7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7">
      <selection activeCell="I24" sqref="I24"/>
    </sheetView>
  </sheetViews>
  <sheetFormatPr defaultColWidth="9.00390625" defaultRowHeight="12.75"/>
  <cols>
    <col min="1" max="1" width="10.625" style="0" customWidth="1"/>
    <col min="2" max="3" width="9.00390625" style="0" customWidth="1"/>
    <col min="4" max="4" width="9.25390625" style="0" customWidth="1"/>
    <col min="5" max="5" width="8.125" style="0" customWidth="1"/>
    <col min="6" max="6" width="7.875" style="0" customWidth="1"/>
    <col min="7" max="7" width="6.375" style="0" customWidth="1"/>
    <col min="8" max="8" width="8.125" style="0" customWidth="1"/>
    <col min="9" max="9" width="10.25390625" style="0" customWidth="1"/>
    <col min="10" max="10" width="9.25390625" style="0" customWidth="1"/>
    <col min="11" max="12" width="8.00390625" style="0" customWidth="1"/>
    <col min="13" max="13" width="7.00390625" style="0" customWidth="1"/>
    <col min="14" max="14" width="8.75390625" style="0" customWidth="1"/>
    <col min="15" max="15" width="20.875" style="0" bestFit="1" customWidth="1"/>
  </cols>
  <sheetData>
    <row r="1" spans="1:15" ht="23.25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0.25">
      <c r="A2" s="61" t="s">
        <v>28</v>
      </c>
      <c r="B2" s="61"/>
      <c r="C2" s="125" t="s">
        <v>2</v>
      </c>
      <c r="D2" s="125"/>
      <c r="E2" s="55"/>
      <c r="F2" s="55"/>
      <c r="G2" s="56"/>
      <c r="H2" s="59"/>
      <c r="I2" s="59"/>
      <c r="J2" s="59"/>
      <c r="K2" s="59"/>
      <c r="L2" s="59"/>
      <c r="M2" s="59"/>
      <c r="N2" s="59"/>
      <c r="O2" s="59"/>
    </row>
    <row r="3" spans="1:15" ht="31.5" customHeight="1">
      <c r="A3" s="132" t="s">
        <v>65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2.75">
      <c r="A4" s="126" t="s">
        <v>1</v>
      </c>
      <c r="B4" s="129" t="s">
        <v>29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2.75">
      <c r="A5" s="127"/>
      <c r="B5" s="130" t="s">
        <v>30</v>
      </c>
      <c r="C5" s="130" t="s">
        <v>31</v>
      </c>
      <c r="D5" s="130" t="s">
        <v>32</v>
      </c>
      <c r="E5" s="130" t="s">
        <v>33</v>
      </c>
      <c r="F5" s="130" t="s">
        <v>34</v>
      </c>
      <c r="G5" s="130" t="s">
        <v>35</v>
      </c>
      <c r="H5" s="130" t="s">
        <v>36</v>
      </c>
      <c r="I5" s="134" t="s">
        <v>37</v>
      </c>
      <c r="J5" s="135"/>
      <c r="K5" s="130" t="s">
        <v>38</v>
      </c>
      <c r="L5" s="130" t="s">
        <v>39</v>
      </c>
      <c r="M5" s="130" t="s">
        <v>40</v>
      </c>
      <c r="N5" s="130" t="s">
        <v>60</v>
      </c>
      <c r="O5" s="130" t="s">
        <v>41</v>
      </c>
    </row>
    <row r="6" spans="1:15" ht="39" customHeight="1">
      <c r="A6" s="128"/>
      <c r="B6" s="131"/>
      <c r="C6" s="131"/>
      <c r="D6" s="131"/>
      <c r="E6" s="131"/>
      <c r="F6" s="131"/>
      <c r="G6" s="131"/>
      <c r="H6" s="131"/>
      <c r="I6" s="33" t="s">
        <v>42</v>
      </c>
      <c r="J6" s="33" t="s">
        <v>43</v>
      </c>
      <c r="K6" s="131"/>
      <c r="L6" s="131"/>
      <c r="M6" s="131"/>
      <c r="N6" s="131"/>
      <c r="O6" s="131"/>
    </row>
    <row r="7" spans="1:15" ht="21.75" customHeight="1">
      <c r="A7" s="34">
        <v>2005</v>
      </c>
      <c r="B7" s="35">
        <v>3</v>
      </c>
      <c r="C7" s="35" t="s">
        <v>15</v>
      </c>
      <c r="D7" s="35">
        <v>45</v>
      </c>
      <c r="E7" s="36">
        <v>4</v>
      </c>
      <c r="F7" s="36" t="s">
        <v>15</v>
      </c>
      <c r="G7" s="36" t="s">
        <v>15</v>
      </c>
      <c r="H7" s="36" t="s">
        <v>15</v>
      </c>
      <c r="I7" s="37">
        <v>14200</v>
      </c>
      <c r="J7" s="38">
        <f>I7/5000</f>
        <v>2.84</v>
      </c>
      <c r="K7" s="37">
        <v>278</v>
      </c>
      <c r="L7" s="37">
        <v>160</v>
      </c>
      <c r="M7" s="37">
        <v>1</v>
      </c>
      <c r="N7" s="39"/>
      <c r="O7" s="40">
        <v>764436</v>
      </c>
    </row>
    <row r="8" spans="1:15" ht="21.75" customHeight="1">
      <c r="A8" s="34">
        <v>2006</v>
      </c>
      <c r="B8" s="41">
        <v>75.15</v>
      </c>
      <c r="C8" s="41">
        <v>88</v>
      </c>
      <c r="D8" s="41">
        <v>124.35</v>
      </c>
      <c r="E8" s="42">
        <v>1.23</v>
      </c>
      <c r="F8" s="42" t="s">
        <v>15</v>
      </c>
      <c r="G8" s="42" t="s">
        <v>15</v>
      </c>
      <c r="H8" s="42" t="s">
        <v>15</v>
      </c>
      <c r="I8" s="43">
        <v>104000</v>
      </c>
      <c r="J8" s="44">
        <f>I8/5000</f>
        <v>20.8</v>
      </c>
      <c r="K8" s="45" t="s">
        <v>15</v>
      </c>
      <c r="L8" s="43">
        <v>416</v>
      </c>
      <c r="M8" s="43">
        <v>5</v>
      </c>
      <c r="N8" s="45"/>
      <c r="O8" s="46">
        <v>7639000</v>
      </c>
    </row>
    <row r="9" spans="1:15" ht="21.75" customHeight="1">
      <c r="A9" s="34">
        <v>2007</v>
      </c>
      <c r="B9" s="41">
        <v>36.05</v>
      </c>
      <c r="C9" s="41">
        <v>12</v>
      </c>
      <c r="D9" s="41">
        <v>71.7</v>
      </c>
      <c r="E9" s="41">
        <v>45.7</v>
      </c>
      <c r="F9" s="42">
        <v>16.3</v>
      </c>
      <c r="G9" s="42" t="s">
        <v>15</v>
      </c>
      <c r="H9" s="42">
        <v>1.8</v>
      </c>
      <c r="I9" s="43">
        <v>100531</v>
      </c>
      <c r="J9" s="44">
        <f>I9/5000</f>
        <v>20.1062</v>
      </c>
      <c r="K9" s="43">
        <v>413</v>
      </c>
      <c r="L9" s="43">
        <v>613</v>
      </c>
      <c r="M9" s="43">
        <v>2</v>
      </c>
      <c r="N9" s="45"/>
      <c r="O9" s="46">
        <v>6207000</v>
      </c>
    </row>
    <row r="10" spans="1:15" ht="21.75" customHeight="1">
      <c r="A10" s="34">
        <v>2008</v>
      </c>
      <c r="B10" s="41">
        <v>16.5</v>
      </c>
      <c r="C10" s="41" t="s">
        <v>15</v>
      </c>
      <c r="D10" s="41" t="s">
        <v>15</v>
      </c>
      <c r="E10" s="41" t="s">
        <v>15</v>
      </c>
      <c r="F10" s="41" t="s">
        <v>15</v>
      </c>
      <c r="G10" s="41" t="s">
        <v>15</v>
      </c>
      <c r="H10" s="41" t="s">
        <v>15</v>
      </c>
      <c r="I10" s="43" t="s">
        <v>15</v>
      </c>
      <c r="J10" s="44" t="s">
        <v>15</v>
      </c>
      <c r="K10" s="47">
        <v>112</v>
      </c>
      <c r="L10" s="47">
        <v>20</v>
      </c>
      <c r="M10" s="47" t="s">
        <v>15</v>
      </c>
      <c r="N10" s="48"/>
      <c r="O10" s="46">
        <v>2175000</v>
      </c>
    </row>
    <row r="11" spans="1:15" ht="21.75" customHeight="1">
      <c r="A11" s="34">
        <v>2009</v>
      </c>
      <c r="B11" s="41">
        <v>3</v>
      </c>
      <c r="C11" s="41" t="s">
        <v>15</v>
      </c>
      <c r="D11" s="41">
        <v>5</v>
      </c>
      <c r="E11" s="41">
        <v>22.9</v>
      </c>
      <c r="F11" s="41" t="s">
        <v>15</v>
      </c>
      <c r="G11" s="41">
        <v>2.9</v>
      </c>
      <c r="H11" s="41" t="s">
        <v>15</v>
      </c>
      <c r="I11" s="43" t="s">
        <v>15</v>
      </c>
      <c r="J11" s="49" t="s">
        <v>15</v>
      </c>
      <c r="K11" s="47">
        <v>14</v>
      </c>
      <c r="L11" s="47">
        <v>14</v>
      </c>
      <c r="M11" s="47">
        <v>1</v>
      </c>
      <c r="N11" s="48"/>
      <c r="O11" s="46">
        <v>793000</v>
      </c>
    </row>
    <row r="12" spans="1:15" ht="21.75" customHeight="1">
      <c r="A12" s="34">
        <v>2010</v>
      </c>
      <c r="B12" s="41">
        <v>63.59</v>
      </c>
      <c r="C12" s="41">
        <v>27.91</v>
      </c>
      <c r="D12" s="41" t="s">
        <v>15</v>
      </c>
      <c r="E12" s="41">
        <v>2</v>
      </c>
      <c r="F12" s="41">
        <v>24.5</v>
      </c>
      <c r="G12" s="41" t="s">
        <v>15</v>
      </c>
      <c r="H12" s="41">
        <v>0.35</v>
      </c>
      <c r="I12" s="47">
        <v>200</v>
      </c>
      <c r="J12" s="50">
        <f>I12/5000</f>
        <v>0.04</v>
      </c>
      <c r="K12" s="47">
        <v>852</v>
      </c>
      <c r="L12" s="47">
        <v>737</v>
      </c>
      <c r="M12" s="47">
        <v>1</v>
      </c>
      <c r="N12" s="48"/>
      <c r="O12" s="46">
        <v>4226300</v>
      </c>
    </row>
    <row r="13" spans="1:15" ht="21.75" customHeight="1">
      <c r="A13" s="34">
        <v>2011</v>
      </c>
      <c r="B13" s="41">
        <v>36.7</v>
      </c>
      <c r="C13" s="41">
        <v>60.62</v>
      </c>
      <c r="D13" s="41" t="s">
        <v>15</v>
      </c>
      <c r="E13" s="41">
        <v>7</v>
      </c>
      <c r="F13" s="41">
        <v>10.5</v>
      </c>
      <c r="G13" s="41" t="s">
        <v>15</v>
      </c>
      <c r="H13" s="41">
        <v>2.5</v>
      </c>
      <c r="I13" s="47">
        <v>31950</v>
      </c>
      <c r="J13" s="50">
        <f>I13/5000</f>
        <v>6.39</v>
      </c>
      <c r="K13" s="47">
        <v>168</v>
      </c>
      <c r="L13" s="47">
        <v>801</v>
      </c>
      <c r="M13" s="47">
        <v>5</v>
      </c>
      <c r="N13" s="48"/>
      <c r="O13" s="46">
        <v>3879806.54</v>
      </c>
    </row>
    <row r="14" spans="1:15" ht="21.75" customHeight="1">
      <c r="A14" s="34">
        <v>2012</v>
      </c>
      <c r="B14" s="41">
        <v>14.03</v>
      </c>
      <c r="C14" s="41">
        <v>30.85</v>
      </c>
      <c r="D14" s="41">
        <v>1.5</v>
      </c>
      <c r="E14" s="41" t="s">
        <v>15</v>
      </c>
      <c r="F14" s="41">
        <v>2.9</v>
      </c>
      <c r="G14" s="41" t="s">
        <v>15</v>
      </c>
      <c r="H14" s="41" t="s">
        <v>15</v>
      </c>
      <c r="I14" s="47">
        <v>30350</v>
      </c>
      <c r="J14" s="50">
        <f>I14/5000</f>
        <v>6.07</v>
      </c>
      <c r="K14" s="47" t="s">
        <v>15</v>
      </c>
      <c r="L14" s="47">
        <v>453</v>
      </c>
      <c r="M14" s="47">
        <v>2</v>
      </c>
      <c r="N14" s="48"/>
      <c r="O14" s="46">
        <v>2624120</v>
      </c>
    </row>
    <row r="15" spans="1:15" ht="21.75" customHeight="1">
      <c r="A15" s="34">
        <v>2013</v>
      </c>
      <c r="B15" s="41">
        <v>17</v>
      </c>
      <c r="C15" s="41">
        <v>31</v>
      </c>
      <c r="D15" s="41" t="s">
        <v>44</v>
      </c>
      <c r="E15" s="41">
        <v>15</v>
      </c>
      <c r="F15" s="41" t="s">
        <v>15</v>
      </c>
      <c r="G15" s="41" t="s">
        <v>15</v>
      </c>
      <c r="H15" s="41">
        <v>17.5</v>
      </c>
      <c r="I15" s="47">
        <v>123723</v>
      </c>
      <c r="J15" s="50">
        <f>I15/5000</f>
        <v>24.7446</v>
      </c>
      <c r="K15" s="47">
        <v>1078</v>
      </c>
      <c r="L15" s="47">
        <v>482</v>
      </c>
      <c r="M15" s="47">
        <v>11</v>
      </c>
      <c r="N15" s="48">
        <v>108</v>
      </c>
      <c r="O15" s="46">
        <v>6415305</v>
      </c>
    </row>
    <row r="16" spans="1:15" ht="21.75" customHeight="1">
      <c r="A16" s="34">
        <v>2014</v>
      </c>
      <c r="B16" s="41"/>
      <c r="C16" s="41">
        <v>5.2</v>
      </c>
      <c r="D16" s="41"/>
      <c r="E16" s="41"/>
      <c r="F16" s="41"/>
      <c r="G16" s="41"/>
      <c r="H16" s="41">
        <v>7.4</v>
      </c>
      <c r="I16" s="47">
        <v>66239</v>
      </c>
      <c r="J16" s="50" t="s">
        <v>62</v>
      </c>
      <c r="K16" s="47"/>
      <c r="L16" s="47"/>
      <c r="M16" s="47">
        <v>2</v>
      </c>
      <c r="N16" s="48">
        <v>41.2</v>
      </c>
      <c r="O16" s="46">
        <v>1647248.85</v>
      </c>
    </row>
    <row r="17" spans="1:15" ht="21.75" customHeight="1">
      <c r="A17" s="34">
        <v>2015</v>
      </c>
      <c r="B17" s="41">
        <v>1.7</v>
      </c>
      <c r="C17" s="41"/>
      <c r="D17" s="41"/>
      <c r="E17" s="41"/>
      <c r="F17" s="41"/>
      <c r="G17" s="41"/>
      <c r="H17" s="41">
        <v>7.5</v>
      </c>
      <c r="I17" s="47">
        <v>83941</v>
      </c>
      <c r="J17" s="50">
        <v>16.78</v>
      </c>
      <c r="K17" s="47">
        <v>186</v>
      </c>
      <c r="L17" s="47">
        <v>33</v>
      </c>
      <c r="M17" s="47"/>
      <c r="N17" s="48"/>
      <c r="O17" s="46">
        <v>2512837</v>
      </c>
    </row>
    <row r="18" spans="1:15" ht="21.75" customHeight="1">
      <c r="A18" s="34">
        <v>2016</v>
      </c>
      <c r="B18" s="41">
        <v>5.7</v>
      </c>
      <c r="C18" s="41">
        <v>2</v>
      </c>
      <c r="D18" s="41"/>
      <c r="E18" s="41"/>
      <c r="F18" s="41"/>
      <c r="G18" s="41"/>
      <c r="H18" s="41">
        <v>4.35</v>
      </c>
      <c r="I18" s="47">
        <v>48311</v>
      </c>
      <c r="J18" s="50">
        <v>9.7</v>
      </c>
      <c r="K18" s="47"/>
      <c r="L18" s="47"/>
      <c r="M18" s="47"/>
      <c r="N18" s="48"/>
      <c r="O18" s="46">
        <v>3227972.48</v>
      </c>
    </row>
    <row r="19" spans="1:15" ht="21.75" customHeight="1">
      <c r="A19" s="62" t="s">
        <v>3</v>
      </c>
      <c r="B19" s="63">
        <f aca="true" t="shared" si="0" ref="B19:O19">SUM(B7:B18)</f>
        <v>272.41999999999996</v>
      </c>
      <c r="C19" s="63">
        <f t="shared" si="0"/>
        <v>257.58</v>
      </c>
      <c r="D19" s="63">
        <f t="shared" si="0"/>
        <v>247.55</v>
      </c>
      <c r="E19" s="63">
        <f t="shared" si="0"/>
        <v>97.83000000000001</v>
      </c>
      <c r="F19" s="63">
        <f t="shared" si="0"/>
        <v>54.199999999999996</v>
      </c>
      <c r="G19" s="63">
        <f t="shared" si="0"/>
        <v>2.9</v>
      </c>
      <c r="H19" s="63">
        <f t="shared" si="0"/>
        <v>41.4</v>
      </c>
      <c r="I19" s="64">
        <f t="shared" si="0"/>
        <v>603445</v>
      </c>
      <c r="J19" s="63">
        <f t="shared" si="0"/>
        <v>107.47080000000001</v>
      </c>
      <c r="K19" s="64">
        <f t="shared" si="0"/>
        <v>3101</v>
      </c>
      <c r="L19" s="64">
        <f t="shared" si="0"/>
        <v>3729</v>
      </c>
      <c r="M19" s="64">
        <f t="shared" si="0"/>
        <v>30</v>
      </c>
      <c r="N19" s="65">
        <f t="shared" si="0"/>
        <v>149.2</v>
      </c>
      <c r="O19" s="66">
        <f t="shared" si="0"/>
        <v>42112025.87</v>
      </c>
    </row>
    <row r="20" spans="1:15" ht="21.75" customHeight="1">
      <c r="A20" s="20" t="s">
        <v>45</v>
      </c>
      <c r="B20" s="133" t="s">
        <v>46</v>
      </c>
      <c r="C20" s="133"/>
      <c r="D20" s="133"/>
      <c r="E20" s="133"/>
      <c r="F20" s="133"/>
      <c r="G20" s="133"/>
      <c r="H20" s="133"/>
      <c r="I20" s="21"/>
      <c r="J20" s="21"/>
      <c r="K20" s="21"/>
      <c r="L20" s="21"/>
      <c r="M20" s="21"/>
      <c r="N20" s="21"/>
      <c r="O20" s="22"/>
    </row>
  </sheetData>
  <sheetProtection/>
  <mergeCells count="19">
    <mergeCell ref="O5:O6"/>
    <mergeCell ref="B20:H20"/>
    <mergeCell ref="G5:G6"/>
    <mergeCell ref="H5:H6"/>
    <mergeCell ref="I5:J5"/>
    <mergeCell ref="K5:K6"/>
    <mergeCell ref="L5:L6"/>
    <mergeCell ref="M5:M6"/>
    <mergeCell ref="N5:N6"/>
    <mergeCell ref="A1:O1"/>
    <mergeCell ref="C2:D2"/>
    <mergeCell ref="A4:A6"/>
    <mergeCell ref="B4:O4"/>
    <mergeCell ref="B5:B6"/>
    <mergeCell ref="C5:C6"/>
    <mergeCell ref="D5:D6"/>
    <mergeCell ref="E5:E6"/>
    <mergeCell ref="F5:F6"/>
    <mergeCell ref="A3:O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="70" zoomScaleNormal="70" zoomScalePageLayoutView="0" workbookViewId="0" topLeftCell="A1">
      <selection activeCell="P6" sqref="P6"/>
    </sheetView>
  </sheetViews>
  <sheetFormatPr defaultColWidth="9.00390625" defaultRowHeight="12.75"/>
  <cols>
    <col min="1" max="1" width="13.25390625" style="0" customWidth="1"/>
    <col min="2" max="2" width="9.00390625" style="0" customWidth="1"/>
    <col min="3" max="3" width="9.625" style="0" customWidth="1"/>
    <col min="4" max="4" width="17.25390625" style="0" customWidth="1"/>
    <col min="5" max="5" width="13.125" style="0" bestFit="1" customWidth="1"/>
    <col min="6" max="6" width="16.875" style="0" bestFit="1" customWidth="1"/>
    <col min="8" max="8" width="10.25390625" style="0" customWidth="1"/>
    <col min="9" max="9" width="8.75390625" style="0" customWidth="1"/>
    <col min="10" max="10" width="10.75390625" style="0" customWidth="1"/>
    <col min="11" max="11" width="9.875" style="0" customWidth="1"/>
    <col min="13" max="13" width="29.25390625" style="0" bestFit="1" customWidth="1"/>
    <col min="14" max="14" width="19.875" style="0" bestFit="1" customWidth="1"/>
    <col min="16" max="16" width="21.25390625" style="0" bestFit="1" customWidth="1"/>
  </cols>
  <sheetData>
    <row r="1" spans="1:14" ht="23.25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20.25">
      <c r="A2" s="61" t="s">
        <v>28</v>
      </c>
      <c r="B2" s="61"/>
      <c r="C2" s="61"/>
      <c r="D2" s="125" t="s">
        <v>2</v>
      </c>
      <c r="E2" s="125"/>
      <c r="F2" s="55"/>
      <c r="G2" s="55"/>
      <c r="H2" s="56"/>
      <c r="I2" s="59"/>
      <c r="J2" s="59"/>
      <c r="K2" s="59"/>
      <c r="L2" s="59"/>
      <c r="M2" s="59"/>
      <c r="N2" s="59"/>
    </row>
    <row r="3" spans="1:14" ht="23.25">
      <c r="A3" s="60"/>
      <c r="B3" s="60"/>
      <c r="C3" s="60"/>
      <c r="D3" s="60"/>
      <c r="E3" s="60"/>
      <c r="F3" s="132" t="s">
        <v>65</v>
      </c>
      <c r="G3" s="132"/>
      <c r="H3" s="132"/>
      <c r="I3" s="132"/>
      <c r="J3" s="132"/>
      <c r="K3" s="59"/>
      <c r="L3" s="59"/>
      <c r="M3" s="59"/>
      <c r="N3" s="59"/>
    </row>
    <row r="4" spans="1:14" ht="18">
      <c r="A4" s="138" t="s">
        <v>1</v>
      </c>
      <c r="B4" s="141" t="s">
        <v>61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2.75">
      <c r="A5" s="139"/>
      <c r="B5" s="142" t="s">
        <v>47</v>
      </c>
      <c r="C5" s="142" t="s">
        <v>48</v>
      </c>
      <c r="D5" s="136" t="s">
        <v>49</v>
      </c>
      <c r="E5" s="136" t="s">
        <v>50</v>
      </c>
      <c r="F5" s="136" t="s">
        <v>51</v>
      </c>
      <c r="G5" s="136" t="s">
        <v>52</v>
      </c>
      <c r="H5" s="136" t="s">
        <v>53</v>
      </c>
      <c r="I5" s="136" t="s">
        <v>54</v>
      </c>
      <c r="J5" s="136" t="s">
        <v>55</v>
      </c>
      <c r="K5" s="136" t="s">
        <v>56</v>
      </c>
      <c r="L5" s="136" t="s">
        <v>57</v>
      </c>
      <c r="M5" s="136" t="s">
        <v>58</v>
      </c>
      <c r="N5" s="136" t="s">
        <v>41</v>
      </c>
    </row>
    <row r="6" spans="1:14" ht="45" customHeight="1">
      <c r="A6" s="140"/>
      <c r="B6" s="143"/>
      <c r="C6" s="143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30" customHeight="1">
      <c r="A7" s="15">
        <v>2005</v>
      </c>
      <c r="B7" s="23"/>
      <c r="C7" s="23"/>
      <c r="D7" s="24"/>
      <c r="E7" s="24"/>
      <c r="F7" s="16"/>
      <c r="G7" s="25"/>
      <c r="H7" s="25"/>
      <c r="I7" s="25"/>
      <c r="J7" s="16"/>
      <c r="K7" s="16"/>
      <c r="L7" s="16"/>
      <c r="M7" s="2"/>
      <c r="N7" s="53">
        <v>1218000</v>
      </c>
    </row>
    <row r="8" spans="1:14" ht="30" customHeight="1">
      <c r="A8" s="15">
        <v>2006</v>
      </c>
      <c r="B8" s="26"/>
      <c r="C8" s="26"/>
      <c r="D8" s="19"/>
      <c r="E8" s="19"/>
      <c r="F8" s="17"/>
      <c r="G8" s="27"/>
      <c r="H8" s="27"/>
      <c r="I8" s="27"/>
      <c r="J8" s="18"/>
      <c r="K8" s="17"/>
      <c r="L8" s="17"/>
      <c r="M8" s="4"/>
      <c r="N8" s="54">
        <v>7953000</v>
      </c>
    </row>
    <row r="9" spans="1:14" ht="30" customHeight="1">
      <c r="A9" s="15">
        <v>2007</v>
      </c>
      <c r="B9" s="26"/>
      <c r="C9" s="26"/>
      <c r="D9" s="19"/>
      <c r="E9" s="19"/>
      <c r="F9" s="19"/>
      <c r="G9" s="27"/>
      <c r="H9" s="27"/>
      <c r="I9" s="27"/>
      <c r="J9" s="17"/>
      <c r="K9" s="17"/>
      <c r="L9" s="17"/>
      <c r="M9" s="4"/>
      <c r="N9" s="54">
        <v>8037000</v>
      </c>
    </row>
    <row r="10" spans="1:14" ht="30" customHeight="1">
      <c r="A10" s="15">
        <v>2008</v>
      </c>
      <c r="B10" s="26"/>
      <c r="C10" s="26"/>
      <c r="D10" s="19"/>
      <c r="E10" s="19"/>
      <c r="F10" s="19"/>
      <c r="G10" s="26"/>
      <c r="H10" s="26"/>
      <c r="I10" s="26"/>
      <c r="J10" s="19"/>
      <c r="K10" s="19"/>
      <c r="L10" s="19"/>
      <c r="M10" s="28"/>
      <c r="N10" s="54">
        <v>1935000</v>
      </c>
    </row>
    <row r="11" spans="1:14" ht="30" customHeight="1">
      <c r="A11" s="15">
        <v>2009</v>
      </c>
      <c r="B11" s="26"/>
      <c r="C11" s="26"/>
      <c r="D11" s="19"/>
      <c r="E11" s="19"/>
      <c r="F11" s="19"/>
      <c r="G11" s="26"/>
      <c r="H11" s="26"/>
      <c r="I11" s="26"/>
      <c r="J11" s="19"/>
      <c r="K11" s="19"/>
      <c r="L11" s="19"/>
      <c r="M11" s="28"/>
      <c r="N11" s="54">
        <v>2380000</v>
      </c>
    </row>
    <row r="12" spans="1:14" ht="30" customHeight="1">
      <c r="A12" s="15">
        <v>2010</v>
      </c>
      <c r="B12" s="26">
        <v>1</v>
      </c>
      <c r="C12" s="26"/>
      <c r="D12" s="19">
        <v>171761</v>
      </c>
      <c r="E12" s="19"/>
      <c r="F12" s="19"/>
      <c r="G12" s="26">
        <v>4</v>
      </c>
      <c r="H12" s="26"/>
      <c r="I12" s="26"/>
      <c r="J12" s="19"/>
      <c r="K12" s="19"/>
      <c r="L12" s="19"/>
      <c r="M12" s="29"/>
      <c r="N12" s="54">
        <v>2432000</v>
      </c>
    </row>
    <row r="13" spans="1:14" ht="30" customHeight="1">
      <c r="A13" s="15">
        <v>2011</v>
      </c>
      <c r="B13" s="26">
        <v>1</v>
      </c>
      <c r="C13" s="26"/>
      <c r="D13" s="19">
        <v>109841</v>
      </c>
      <c r="E13" s="19"/>
      <c r="F13" s="19"/>
      <c r="G13" s="26">
        <v>3</v>
      </c>
      <c r="H13" s="26"/>
      <c r="I13" s="26"/>
      <c r="J13" s="19"/>
      <c r="K13" s="19"/>
      <c r="L13" s="19"/>
      <c r="M13" s="29"/>
      <c r="N13" s="54">
        <v>4124878</v>
      </c>
    </row>
    <row r="14" spans="1:14" ht="30" customHeight="1">
      <c r="A14" s="15">
        <v>2012</v>
      </c>
      <c r="B14" s="26"/>
      <c r="C14" s="26"/>
      <c r="D14" s="19">
        <v>48434</v>
      </c>
      <c r="E14" s="19"/>
      <c r="F14" s="19"/>
      <c r="G14" s="26"/>
      <c r="H14" s="26">
        <v>2</v>
      </c>
      <c r="I14" s="26"/>
      <c r="J14" s="19"/>
      <c r="K14" s="19"/>
      <c r="L14" s="19"/>
      <c r="M14" s="28"/>
      <c r="N14" s="54">
        <v>1989770</v>
      </c>
    </row>
    <row r="15" spans="1:14" ht="30" customHeight="1">
      <c r="A15" s="15">
        <v>2013</v>
      </c>
      <c r="B15" s="26">
        <v>6</v>
      </c>
      <c r="C15" s="26">
        <v>2</v>
      </c>
      <c r="D15" s="19">
        <v>15171</v>
      </c>
      <c r="E15" s="19">
        <v>1168</v>
      </c>
      <c r="F15" s="79"/>
      <c r="G15" s="26">
        <v>5</v>
      </c>
      <c r="H15" s="26">
        <v>3</v>
      </c>
      <c r="I15" s="26"/>
      <c r="J15" s="19"/>
      <c r="K15" s="19"/>
      <c r="L15" s="19">
        <v>16</v>
      </c>
      <c r="M15" s="30"/>
      <c r="N15" s="54">
        <v>606295</v>
      </c>
    </row>
    <row r="16" spans="1:14" ht="30" customHeight="1">
      <c r="A16" s="51">
        <v>2014</v>
      </c>
      <c r="B16" s="23">
        <v>7</v>
      </c>
      <c r="C16" s="23">
        <v>3</v>
      </c>
      <c r="D16" s="24">
        <v>131201</v>
      </c>
      <c r="E16" s="19">
        <v>1168</v>
      </c>
      <c r="F16" s="24">
        <v>77562</v>
      </c>
      <c r="G16" s="23">
        <v>10</v>
      </c>
      <c r="H16" s="23">
        <v>33</v>
      </c>
      <c r="I16" s="23"/>
      <c r="J16" s="24"/>
      <c r="K16" s="24"/>
      <c r="L16" s="24"/>
      <c r="M16" s="52"/>
      <c r="N16" s="72">
        <v>3117955.15</v>
      </c>
    </row>
    <row r="17" spans="1:14" ht="30" customHeight="1">
      <c r="A17" s="15">
        <v>2015</v>
      </c>
      <c r="B17" s="23">
        <v>3</v>
      </c>
      <c r="C17" s="23"/>
      <c r="D17" s="24">
        <v>29947</v>
      </c>
      <c r="E17" s="24"/>
      <c r="F17" s="24">
        <v>9262</v>
      </c>
      <c r="G17" s="23">
        <v>4</v>
      </c>
      <c r="H17" s="23">
        <v>5</v>
      </c>
      <c r="I17" s="23"/>
      <c r="J17" s="24"/>
      <c r="K17" s="24"/>
      <c r="L17" s="24">
        <v>1</v>
      </c>
      <c r="M17" s="52"/>
      <c r="N17" s="89">
        <v>1543364.2</v>
      </c>
    </row>
    <row r="18" spans="1:14" ht="30" customHeight="1">
      <c r="A18" s="15">
        <v>2016</v>
      </c>
      <c r="B18" s="23"/>
      <c r="C18" s="23"/>
      <c r="D18" s="24"/>
      <c r="E18" s="24">
        <v>550</v>
      </c>
      <c r="F18" s="24">
        <v>35670</v>
      </c>
      <c r="G18" s="23"/>
      <c r="H18" s="23">
        <v>5</v>
      </c>
      <c r="I18" s="23"/>
      <c r="J18" s="24"/>
      <c r="K18" s="24"/>
      <c r="L18" s="24"/>
      <c r="M18" s="52"/>
      <c r="N18" s="72">
        <v>1166197.52</v>
      </c>
    </row>
    <row r="19" spans="1:14" s="55" customFormat="1" ht="30" customHeight="1">
      <c r="A19" s="67" t="s">
        <v>3</v>
      </c>
      <c r="B19" s="68">
        <f aca="true" t="shared" si="0" ref="B19:H19">SUM(B7:B18)</f>
        <v>18</v>
      </c>
      <c r="C19" s="68">
        <f t="shared" si="0"/>
        <v>5</v>
      </c>
      <c r="D19" s="69">
        <f t="shared" si="0"/>
        <v>506355</v>
      </c>
      <c r="E19" s="69">
        <f t="shared" si="0"/>
        <v>2886</v>
      </c>
      <c r="F19" s="69">
        <f t="shared" si="0"/>
        <v>122494</v>
      </c>
      <c r="G19" s="68">
        <f t="shared" si="0"/>
        <v>26</v>
      </c>
      <c r="H19" s="68">
        <f t="shared" si="0"/>
        <v>48</v>
      </c>
      <c r="I19" s="68"/>
      <c r="J19" s="69"/>
      <c r="K19" s="69"/>
      <c r="L19" s="69">
        <f>SUM(L7:L18)</f>
        <v>17</v>
      </c>
      <c r="M19" s="70"/>
      <c r="N19" s="71">
        <f>SUM(N7:N18)</f>
        <v>36503459.870000005</v>
      </c>
    </row>
    <row r="20" spans="1:14" ht="22.5" customHeight="1">
      <c r="A20" s="20" t="s">
        <v>45</v>
      </c>
      <c r="B20" s="133" t="s">
        <v>59</v>
      </c>
      <c r="C20" s="133"/>
      <c r="D20" s="133"/>
      <c r="E20" s="133"/>
      <c r="F20" s="133"/>
      <c r="G20" s="133"/>
      <c r="H20" s="133"/>
      <c r="I20" s="133"/>
      <c r="J20" s="21"/>
      <c r="K20" s="21"/>
      <c r="L20" s="21"/>
      <c r="M20" s="21"/>
      <c r="N20" s="22"/>
    </row>
  </sheetData>
  <sheetProtection/>
  <mergeCells count="19">
    <mergeCell ref="A1:N1"/>
    <mergeCell ref="D2:E2"/>
    <mergeCell ref="F3:J3"/>
    <mergeCell ref="A4:A6"/>
    <mergeCell ref="B4:N4"/>
    <mergeCell ref="B5:B6"/>
    <mergeCell ref="C5:C6"/>
    <mergeCell ref="D5:D6"/>
    <mergeCell ref="K5:K6"/>
    <mergeCell ref="L5:L6"/>
    <mergeCell ref="M5:M6"/>
    <mergeCell ref="N5:N6"/>
    <mergeCell ref="B20:I20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tayfun</dc:creator>
  <cp:keywords/>
  <dc:description/>
  <cp:lastModifiedBy>figen</cp:lastModifiedBy>
  <cp:lastPrinted>2017-05-18T10:30:48Z</cp:lastPrinted>
  <dcterms:created xsi:type="dcterms:W3CDTF">2007-03-05T13:54:07Z</dcterms:created>
  <dcterms:modified xsi:type="dcterms:W3CDTF">2017-06-02T11:11:20Z</dcterms:modified>
  <cp:category/>
  <cp:version/>
  <cp:contentType/>
  <cp:contentStatus/>
</cp:coreProperties>
</file>